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040" yWindow="640" windowWidth="27340" windowHeight="15380"/>
  </bookViews>
  <sheets>
    <sheet name="расшифровка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2" l="1"/>
  <c r="G28" i="2"/>
  <c r="F29" i="2"/>
  <c r="G29" i="2"/>
  <c r="F27" i="2"/>
  <c r="G27" i="2"/>
  <c r="F14" i="2"/>
  <c r="F11" i="2"/>
  <c r="F20" i="2"/>
  <c r="F15" i="2"/>
  <c r="G21" i="2"/>
  <c r="F22" i="2"/>
  <c r="G22" i="2"/>
  <c r="G23" i="2"/>
  <c r="F24" i="2"/>
  <c r="G24" i="2"/>
  <c r="G20" i="2"/>
  <c r="E15" i="2"/>
  <c r="G17" i="2"/>
  <c r="G35" i="2"/>
  <c r="G30" i="2"/>
  <c r="E11" i="2"/>
  <c r="G11" i="2"/>
  <c r="E14" i="2"/>
  <c r="G14" i="2"/>
  <c r="G15" i="2"/>
  <c r="G18" i="2"/>
  <c r="G36" i="2"/>
</calcChain>
</file>

<file path=xl/sharedStrings.xml><?xml version="1.0" encoding="utf-8"?>
<sst xmlns="http://schemas.openxmlformats.org/spreadsheetml/2006/main" count="52" uniqueCount="44">
  <si>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</si>
  <si>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</si>
  <si>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</si>
  <si>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</si>
  <si>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</si>
  <si>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</si>
  <si>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</si>
  <si>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</si>
  <si>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</si>
  <si>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</si>
  <si>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</si>
  <si>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</si>
  <si>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</si>
  <si>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</si>
  <si>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</si>
  <si>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</si>
  <si>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шт</t>
  </si>
  <si>
    <t>Обеспечение устранения аварий</t>
  </si>
  <si>
    <t>Итого за содержание имущества МКД</t>
  </si>
  <si>
    <t>Обкос придомовой территории</t>
  </si>
  <si>
    <t>Уборка (подметание лестничных площадок и маршей)</t>
  </si>
  <si>
    <t>м</t>
  </si>
  <si>
    <t>Стоимость выполненных работ по текущему ремонту и содержанию жилого дома №1 по ул. Героев Краснодона</t>
  </si>
  <si>
    <t>Итого по Героев Краснодона, 1</t>
  </si>
  <si>
    <t>Проведение технических осмотров и устранение незначительных неисправностей в системах водопровода и канализации</t>
  </si>
  <si>
    <t>тепло-снабжения электрических сетей</t>
  </si>
  <si>
    <t>Промывка и опрессовка, регулировка и наладка систем отопления</t>
  </si>
  <si>
    <t xml:space="preserve">Ремонт, регулировка и испытание систем центрального отопления, утепление и прочистка дымовентиляционных </t>
  </si>
  <si>
    <t>каналов, проверка состояния и ремонт продухов в цоколях зданий,ремонт дверей в подвале (3 двери)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</si>
  <si>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</si>
  <si>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</si>
  <si>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</si>
  <si>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</si>
  <si>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Смена ламп</t>
  </si>
  <si>
    <t>Долг на июль 2018 года</t>
  </si>
  <si>
    <t>Посыпка придомовой территории смесью отсева и соли</t>
  </si>
  <si>
    <t>Крепление водосточной трубы</t>
  </si>
  <si>
    <t>Замена батарейки на приборе учета тепловой энергии</t>
  </si>
  <si>
    <t>Ремонт ограждения контейнерной площадки</t>
  </si>
  <si>
    <t>Ревизия ВРУ</t>
  </si>
  <si>
    <t>Ревизия этажных щитов</t>
  </si>
  <si>
    <t>Смена ОДПУ воды</t>
  </si>
  <si>
    <t>Окраска известковыми составами бордюр</t>
  </si>
  <si>
    <t xml:space="preserve">Окраска масл составами решеток и ограждений конт площадок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</si>
</sst>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0" fillId="0" borderId="1" xfId="0" applyNumberFormat="1" applyFill="1" applyBorder="1"/>
    <xf numFmtId="4" fontId="3" fillId="0" borderId="1" xfId="0" applyNumberFormat="1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4" fontId="1" fillId="0" borderId="5" xfId="0" applyNumberFormat="1" applyFont="1" applyBorder="1"/>
    <xf numFmtId="0" fontId="0" fillId="0" borderId="1" xfId="0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25" zoomScaleNormal="125" zoomScalePageLayoutView="125" workbookViewId="0">
      <selection activeCell="D33" sqref="D33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2.6640625" customWidth="1"/>
    <col min="7" max="7" width="13" customWidth="1"/>
  </cols>
  <sheetData>
    <row r="1" spans="1:9" ht="38" customHeight="1">
      <c r="B1" s="20" t="s">
        <v>22</v>
      </c>
      <c r="C1" s="20"/>
      <c r="D1" s="20"/>
      <c r="E1" s="20"/>
      <c r="F1" s="20"/>
      <c r="G1" s="20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10</v>
      </c>
      <c r="C3" s="1"/>
      <c r="D3" s="1"/>
      <c r="E3" s="1"/>
      <c r="F3" s="1"/>
      <c r="G3" s="2"/>
    </row>
    <row r="4" spans="1:9">
      <c r="A4" s="1">
        <v>1.1000000000000001</v>
      </c>
      <c r="B4" s="8" t="s">
        <v>24</v>
      </c>
      <c r="C4" s="8"/>
      <c r="D4" s="8"/>
      <c r="E4" s="8"/>
      <c r="F4" s="8"/>
      <c r="G4" s="7">
        <v>75409.149999999994</v>
      </c>
    </row>
    <row r="5" spans="1:9">
      <c r="A5" s="1"/>
      <c r="B5" s="8" t="s">
        <v>25</v>
      </c>
      <c r="C5" s="8"/>
      <c r="D5" s="8"/>
      <c r="E5" s="8"/>
      <c r="F5" s="8"/>
      <c r="G5" s="7"/>
    </row>
    <row r="6" spans="1:9">
      <c r="A6" s="1">
        <v>1.2</v>
      </c>
      <c r="B6" s="8" t="s">
        <v>26</v>
      </c>
      <c r="C6" s="8"/>
      <c r="D6" s="8"/>
      <c r="E6" s="8"/>
      <c r="F6" s="8"/>
      <c r="G6" s="7">
        <v>33975.550000000003</v>
      </c>
    </row>
    <row r="7" spans="1:9">
      <c r="A7" s="1">
        <v>1.3</v>
      </c>
      <c r="B7" s="8" t="s">
        <v>27</v>
      </c>
      <c r="C7" s="8"/>
      <c r="D7" s="8"/>
      <c r="E7" s="8"/>
      <c r="F7" s="8"/>
      <c r="G7" s="7"/>
    </row>
    <row r="8" spans="1:9">
      <c r="A8" s="1"/>
      <c r="B8" s="8" t="s">
        <v>28</v>
      </c>
      <c r="C8" s="8"/>
      <c r="D8" s="8"/>
      <c r="E8" s="8"/>
      <c r="F8" s="8"/>
      <c r="G8" s="7">
        <v>18000</v>
      </c>
    </row>
    <row r="9" spans="1:9">
      <c r="A9" s="4">
        <v>2</v>
      </c>
      <c r="B9" s="21" t="s">
        <v>11</v>
      </c>
      <c r="C9" s="22"/>
      <c r="D9" s="22"/>
      <c r="E9" s="22"/>
      <c r="F9" s="22"/>
      <c r="G9" s="23"/>
    </row>
    <row r="10" spans="1:9">
      <c r="A10" s="1"/>
      <c r="B10" s="4" t="s">
        <v>29</v>
      </c>
      <c r="C10" s="1"/>
      <c r="D10" s="13"/>
      <c r="E10" s="1"/>
      <c r="F10" s="1"/>
      <c r="G10" s="1"/>
    </row>
    <row r="11" spans="1:9">
      <c r="A11" s="1"/>
      <c r="B11" s="1" t="s">
        <v>20</v>
      </c>
      <c r="C11" s="11" t="s">
        <v>12</v>
      </c>
      <c r="D11" s="1"/>
      <c r="E11" s="12">
        <f>4000*12</f>
        <v>48000</v>
      </c>
      <c r="F11" s="1">
        <f>30.3+25.56+145+25.56+39+99.11+145+51+145+50+51.12+46+46+29.12</f>
        <v>927.77</v>
      </c>
      <c r="G11" s="1">
        <f>F11+E11</f>
        <v>48927.77</v>
      </c>
    </row>
    <row r="12" spans="1:9">
      <c r="A12" s="1"/>
      <c r="B12" s="1" t="s">
        <v>13</v>
      </c>
      <c r="C12" s="11"/>
      <c r="D12" s="1"/>
      <c r="E12" s="12"/>
      <c r="F12" s="1"/>
      <c r="G12" s="1">
        <v>7458.05</v>
      </c>
    </row>
    <row r="13" spans="1:9">
      <c r="A13" s="1"/>
      <c r="B13" s="4" t="s">
        <v>30</v>
      </c>
      <c r="C13" s="11"/>
      <c r="D13" s="1"/>
      <c r="E13" s="12"/>
      <c r="F13" s="1"/>
      <c r="G13" s="1"/>
    </row>
    <row r="14" spans="1:9">
      <c r="A14" s="1"/>
      <c r="B14" s="1" t="s">
        <v>14</v>
      </c>
      <c r="C14" s="11" t="s">
        <v>12</v>
      </c>
      <c r="D14" s="1">
        <v>995.3</v>
      </c>
      <c r="E14" s="12">
        <f>4000*12</f>
        <v>48000</v>
      </c>
      <c r="F14" s="1">
        <f>103.6+42.7+62.16+43.5+96+25.9+70+51.8+36.26+50+85.4+22+106+3.57+185+85.4+13.5</f>
        <v>1082.7900000000002</v>
      </c>
      <c r="G14" s="1">
        <f>F14+E14</f>
        <v>49082.79</v>
      </c>
    </row>
    <row r="15" spans="1:9">
      <c r="A15" s="1"/>
      <c r="B15" s="1" t="s">
        <v>19</v>
      </c>
      <c r="C15" s="11" t="s">
        <v>12</v>
      </c>
      <c r="D15" s="19">
        <v>410</v>
      </c>
      <c r="E15" s="12">
        <f>4000*6</f>
        <v>24000</v>
      </c>
      <c r="F15" s="2">
        <f>34.6+78.36+17.3+41+600+6.94+38.6+200+76.94+19.02+30+550+38</f>
        <v>1730.76</v>
      </c>
      <c r="G15" s="10">
        <f>F15+E15</f>
        <v>25730.76</v>
      </c>
    </row>
    <row r="16" spans="1:9">
      <c r="A16" s="1"/>
      <c r="B16" s="4" t="s">
        <v>31</v>
      </c>
      <c r="C16" s="1"/>
      <c r="D16" s="1"/>
      <c r="E16" s="1"/>
      <c r="F16" s="1"/>
      <c r="G16" s="1"/>
    </row>
    <row r="17" spans="1:7">
      <c r="A17" s="1"/>
      <c r="B17" s="1" t="s">
        <v>15</v>
      </c>
      <c r="C17" s="1"/>
      <c r="D17" s="1"/>
      <c r="E17" s="1"/>
      <c r="F17" s="2"/>
      <c r="G17" s="17">
        <f>4.42*3453.2*12</f>
        <v>183157.72799999997</v>
      </c>
    </row>
    <row r="18" spans="1:7">
      <c r="A18" s="1"/>
      <c r="B18" s="1"/>
      <c r="C18" s="1"/>
      <c r="D18" s="1"/>
      <c r="E18" s="1"/>
      <c r="F18" s="13"/>
      <c r="G18" s="18">
        <f>SUM(G4:G17)</f>
        <v>441741.79799999995</v>
      </c>
    </row>
    <row r="19" spans="1:7">
      <c r="A19" s="1"/>
      <c r="B19" s="4" t="s">
        <v>32</v>
      </c>
      <c r="C19" s="1"/>
      <c r="D19" s="1"/>
      <c r="E19" s="1"/>
      <c r="F19" s="13"/>
      <c r="G19" s="13"/>
    </row>
    <row r="20" spans="1:7">
      <c r="A20" s="1"/>
      <c r="B20" s="1" t="s">
        <v>33</v>
      </c>
      <c r="C20" s="1" t="s">
        <v>16</v>
      </c>
      <c r="D20" s="1">
        <v>24</v>
      </c>
      <c r="E20" s="11"/>
      <c r="F20" s="1">
        <f>560+207+141+792+287.08</f>
        <v>1987.08</v>
      </c>
      <c r="G20" s="1">
        <f>F20</f>
        <v>1987.08</v>
      </c>
    </row>
    <row r="21" spans="1:7">
      <c r="A21" s="1"/>
      <c r="B21" s="1" t="s">
        <v>35</v>
      </c>
      <c r="C21" s="1" t="s">
        <v>12</v>
      </c>
      <c r="D21" s="1">
        <v>250</v>
      </c>
      <c r="E21" s="11"/>
      <c r="F21" s="1">
        <v>100</v>
      </c>
      <c r="G21" s="1">
        <f t="shared" ref="G21:G24" si="0">F21</f>
        <v>100</v>
      </c>
    </row>
    <row r="22" spans="1:7">
      <c r="A22" s="1"/>
      <c r="B22" s="1" t="s">
        <v>36</v>
      </c>
      <c r="C22" s="1" t="s">
        <v>16</v>
      </c>
      <c r="D22" s="1">
        <v>2</v>
      </c>
      <c r="E22" s="11"/>
      <c r="F22" s="1">
        <f>35+9</f>
        <v>44</v>
      </c>
      <c r="G22" s="1">
        <f t="shared" si="0"/>
        <v>44</v>
      </c>
    </row>
    <row r="23" spans="1:7">
      <c r="A23" s="1"/>
      <c r="B23" s="1" t="s">
        <v>37</v>
      </c>
      <c r="C23" s="1" t="s">
        <v>16</v>
      </c>
      <c r="D23" s="1">
        <v>1</v>
      </c>
      <c r="E23" s="11"/>
      <c r="F23" s="1">
        <v>26</v>
      </c>
      <c r="G23" s="1">
        <f t="shared" si="0"/>
        <v>26</v>
      </c>
    </row>
    <row r="24" spans="1:7">
      <c r="A24" s="1"/>
      <c r="B24" s="1" t="s">
        <v>38</v>
      </c>
      <c r="C24" s="1" t="s">
        <v>16</v>
      </c>
      <c r="D24" s="1">
        <v>1</v>
      </c>
      <c r="E24" s="11"/>
      <c r="F24" s="1">
        <f>100+1026.28+300+45</f>
        <v>1471.28</v>
      </c>
      <c r="G24" s="1">
        <f t="shared" si="0"/>
        <v>1471.28</v>
      </c>
    </row>
    <row r="25" spans="1:7">
      <c r="A25" s="1"/>
      <c r="B25" s="1" t="s">
        <v>39</v>
      </c>
      <c r="C25" s="1"/>
      <c r="D25" s="1"/>
      <c r="E25" s="1"/>
      <c r="F25" s="1"/>
      <c r="G25" s="1"/>
    </row>
    <row r="26" spans="1:7">
      <c r="A26" s="1"/>
      <c r="B26" s="1" t="s">
        <v>40</v>
      </c>
      <c r="C26" s="1"/>
      <c r="D26" s="1"/>
      <c r="E26" s="1"/>
      <c r="F26" s="1"/>
      <c r="G26" s="1"/>
    </row>
    <row r="27" spans="1:7">
      <c r="A27" s="1"/>
      <c r="B27" s="1" t="s">
        <v>41</v>
      </c>
      <c r="C27" s="1" t="s">
        <v>16</v>
      </c>
      <c r="D27" s="1">
        <v>1</v>
      </c>
      <c r="E27" s="1"/>
      <c r="F27" s="1">
        <f>85.1+4430</f>
        <v>4515.1000000000004</v>
      </c>
      <c r="G27" s="1">
        <f>F27</f>
        <v>4515.1000000000004</v>
      </c>
    </row>
    <row r="28" spans="1:7">
      <c r="A28" s="1"/>
      <c r="B28" s="1" t="s">
        <v>42</v>
      </c>
      <c r="C28" s="1" t="s">
        <v>21</v>
      </c>
      <c r="D28" s="1">
        <v>50</v>
      </c>
      <c r="E28" s="1"/>
      <c r="F28" s="1">
        <f>104+97</f>
        <v>201</v>
      </c>
      <c r="G28" s="1">
        <f t="shared" ref="G28:G29" si="1">F28</f>
        <v>201</v>
      </c>
    </row>
    <row r="29" spans="1:7">
      <c r="A29" s="1"/>
      <c r="B29" s="1" t="s">
        <v>43</v>
      </c>
      <c r="C29" s="1" t="s">
        <v>12</v>
      </c>
      <c r="D29" s="1">
        <v>9</v>
      </c>
      <c r="E29" s="1"/>
      <c r="F29" s="1">
        <f>290.74+61+15</f>
        <v>366.74</v>
      </c>
      <c r="G29" s="1">
        <f t="shared" si="1"/>
        <v>366.74</v>
      </c>
    </row>
    <row r="30" spans="1:7">
      <c r="A30" s="1"/>
      <c r="B30" s="15" t="s">
        <v>18</v>
      </c>
      <c r="C30" s="1"/>
      <c r="D30" s="1"/>
      <c r="E30" s="1"/>
      <c r="F30" s="1"/>
      <c r="G30" s="4">
        <f>SUM(G20:G29)</f>
        <v>8711.1999999999989</v>
      </c>
    </row>
    <row r="31" spans="1:7">
      <c r="A31" s="4">
        <v>9</v>
      </c>
      <c r="B31" s="4" t="s">
        <v>17</v>
      </c>
      <c r="C31" s="1"/>
      <c r="D31" s="1"/>
      <c r="E31" s="1"/>
      <c r="F31" s="1"/>
      <c r="G31" s="1"/>
    </row>
    <row r="32" spans="1:7">
      <c r="A32" s="1"/>
      <c r="B32" s="8" t="s">
        <v>0</v>
      </c>
      <c r="C32" s="1"/>
      <c r="D32" s="1"/>
      <c r="E32" s="1"/>
      <c r="F32" s="1"/>
      <c r="G32" s="2">
        <v>55935.360000000001</v>
      </c>
    </row>
    <row r="33" spans="1:7">
      <c r="A33" s="1"/>
      <c r="B33" s="14" t="s">
        <v>9</v>
      </c>
      <c r="C33" s="1"/>
      <c r="D33" s="1"/>
      <c r="E33" s="1"/>
      <c r="F33" s="1"/>
      <c r="G33" s="9">
        <v>74580.479999999996</v>
      </c>
    </row>
    <row r="34" spans="1:7">
      <c r="A34" s="4">
        <v>10</v>
      </c>
      <c r="B34" s="4" t="s">
        <v>1</v>
      </c>
      <c r="C34" s="1"/>
      <c r="D34" s="1"/>
      <c r="E34" s="1"/>
      <c r="F34" s="1"/>
      <c r="G34" s="2">
        <v>161591.04000000001</v>
      </c>
    </row>
    <row r="35" spans="1:7">
      <c r="A35" s="1"/>
      <c r="B35" s="1"/>
      <c r="C35" s="1"/>
      <c r="D35" s="1"/>
      <c r="E35" s="1"/>
      <c r="F35" s="1"/>
      <c r="G35" s="3">
        <f>SUM(G32:G34)</f>
        <v>292106.88</v>
      </c>
    </row>
    <row r="36" spans="1:7" ht="37" customHeight="1">
      <c r="A36" s="1"/>
      <c r="B36" s="4" t="s">
        <v>23</v>
      </c>
      <c r="C36" s="1"/>
      <c r="D36" s="1"/>
      <c r="E36" s="1"/>
      <c r="F36" s="1"/>
      <c r="G36" s="3">
        <f>G35+G30+G18</f>
        <v>742559.87800000003</v>
      </c>
    </row>
    <row r="37" spans="1:7" ht="36" customHeight="1">
      <c r="A37" s="1"/>
      <c r="B37" s="4" t="s">
        <v>34</v>
      </c>
      <c r="C37" s="1"/>
      <c r="D37" s="1"/>
      <c r="E37" s="1"/>
      <c r="F37" s="1"/>
      <c r="G37" s="16">
        <v>111627.82</v>
      </c>
    </row>
  </sheetData>
  <mergeCells count="2">
    <mergeCell ref="B1:G1"/>
    <mergeCell ref="B9:G9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2018-08-10T01:10:21Z</dcterms:modified>
</cp:coreProperties>
</file>